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<sst xmlns="http://schemas.openxmlformats.org/spreadsheetml/2006/main" count="49" uniqueCount="46">
  <si>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</si>
  <si>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</si>
  <si>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</si>
  <si>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</si>
  <si>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</si>
  <si>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</si>
  <si>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</si>
  <si>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</si>
  <si>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</si>
  <si>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</si>
  <si>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</si>
  <si>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</si>
  <si>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</si>
  <si>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</si>
  <si>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</si>
  <si>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</si>
  <si>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</si>
  <si>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</si>
  <si>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</si>
  <si>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</si>
  <si>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</si>
  <si>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</si>
  <si>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</si>
  <si>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</si>
  <si>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</si>
  <si>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</si>
  <si>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</si>
  <si>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</si>
  <si>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</si>
  <si>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</si>
  <si>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</si>
  <si>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</si>
  <si>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</si>
  <si>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</si>
  <si>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</si>
  <si>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</si>
  <si>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</si>
  <si>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</si>
  <si>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</si>
  <si>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</si>
  <si>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</si>
  <si>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</si>
  <si>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</si>
  <si>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</si>
  <si>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Касові видатки</t>
  </si>
  <si>
    <t>Надійшло*/ Профінансовано **   станом на 04.08.2014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</si>
</sst>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39">
          <cell r="E39">
            <v>6435.799999999999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75"/>
      <c r="B1" s="75"/>
      <c r="C1" s="75"/>
      <c r="D1" s="75"/>
      <c r="E1" s="75"/>
    </row>
    <row r="2" spans="1:5" ht="39.75" customHeight="1">
      <c r="A2" s="76" t="s">
        <v>37</v>
      </c>
      <c r="B2" s="76"/>
      <c r="C2" s="76"/>
      <c r="D2" s="76"/>
      <c r="E2" s="76"/>
    </row>
    <row r="3" spans="2:5" ht="18.75">
      <c r="B3" s="4"/>
      <c r="C3" s="5"/>
      <c r="D3" s="6"/>
      <c r="E3" s="7" t="s">
        <v>34</v>
      </c>
    </row>
    <row r="4" spans="1:6" ht="95.25" customHeight="1">
      <c r="A4" s="84" t="s">
        <v>0</v>
      </c>
      <c r="B4" s="84" t="s">
        <v>14</v>
      </c>
      <c r="C4" s="85" t="s">
        <v>38</v>
      </c>
      <c r="D4" s="63" t="s">
        <v>45</v>
      </c>
      <c r="E4" s="83" t="s">
        <v>36</v>
      </c>
      <c r="F4" s="83" t="s">
        <v>44</v>
      </c>
    </row>
    <row r="5" spans="1:6" s="6" customFormat="1" ht="21" customHeight="1" hidden="1">
      <c r="A5" s="84"/>
      <c r="B5" s="84"/>
      <c r="C5" s="85"/>
      <c r="D5" s="8"/>
      <c r="E5" s="83"/>
      <c r="F5" s="83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6" t="s">
        <v>15</v>
      </c>
      <c r="B7" s="86"/>
      <c r="C7" s="86"/>
      <c r="D7" s="66"/>
      <c r="E7" s="67"/>
      <c r="F7" s="69"/>
    </row>
    <row r="8" spans="1:6" ht="37.5">
      <c r="A8" s="10"/>
      <c r="B8" s="11" t="s">
        <v>39</v>
      </c>
      <c r="C8" s="12">
        <v>3671.5</v>
      </c>
      <c r="D8" s="12">
        <v>813.80732</v>
      </c>
      <c r="E8" s="14">
        <f>D8/C8</f>
        <v>0.22165526896363885</v>
      </c>
      <c r="F8" s="69"/>
    </row>
    <row r="9" spans="1:6" ht="57" customHeight="1">
      <c r="A9" s="10"/>
      <c r="B9" s="11" t="s">
        <v>40</v>
      </c>
      <c r="C9" s="12">
        <v>268.1</v>
      </c>
      <c r="D9" s="12">
        <v>183.82945</v>
      </c>
      <c r="E9" s="14">
        <f>D9/C9</f>
        <v>0.6856749347258485</v>
      </c>
      <c r="F9" s="69"/>
    </row>
    <row r="10" spans="1:6" ht="37.5">
      <c r="A10" s="10"/>
      <c r="B10" s="11" t="s">
        <v>41</v>
      </c>
      <c r="C10" s="12">
        <f>11025.7+2348.3</f>
        <v>13374</v>
      </c>
      <c r="D10" s="13">
        <f>'[1]облік по субвенції '!E39</f>
        <v>6435.799999999999</v>
      </c>
      <c r="E10" s="14">
        <f>D10/C10</f>
        <v>0.4812172872738148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7433.436769999999</v>
      </c>
      <c r="E11" s="18">
        <f>D11/C11</f>
        <v>0.4293409094584604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7433.436769999999</v>
      </c>
      <c r="E17" s="35">
        <f t="shared" si="0"/>
        <v>0.2527187584231626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18361.39416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4929.368889999999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C16+D10-D42-D36-D26-D39</f>
        <v>13432.02527</v>
      </c>
      <c r="E20" s="38"/>
      <c r="F20" s="71"/>
    </row>
    <row r="21" spans="1:6" s="36" customFormat="1" ht="36.75" customHeight="1">
      <c r="A21" s="77" t="s">
        <v>21</v>
      </c>
      <c r="B21" s="78"/>
      <c r="C21" s="78"/>
      <c r="D21" s="78"/>
      <c r="E21" s="79"/>
      <c r="F21" s="71"/>
    </row>
    <row r="22" spans="1:6" s="36" customFormat="1" ht="25.5" customHeight="1">
      <c r="A22" s="80" t="s">
        <v>22</v>
      </c>
      <c r="B22" s="81"/>
      <c r="C22" s="81"/>
      <c r="D22" s="81"/>
      <c r="E22" s="82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999.6880600000001</v>
      </c>
      <c r="E23" s="18">
        <f>D23/C23</f>
        <v>0.04037827712008808</v>
      </c>
      <c r="F23" s="42">
        <f>F24+F34</f>
        <v>684.35262</v>
      </c>
      <c r="G23" s="88"/>
      <c r="H23" s="88"/>
      <c r="I23" s="88"/>
      <c r="J23" s="88"/>
      <c r="K23" s="88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934.6880600000001</v>
      </c>
      <c r="E24" s="38">
        <f>D24/C24</f>
        <v>0.08790952921504785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</f>
        <v>1939.6</v>
      </c>
      <c r="D25" s="74">
        <f>275.11826+44.844+19.1124+72.90011+34.34977+99.34021+72.81226+14.68514</f>
        <v>633.16215</v>
      </c>
      <c r="E25" s="38">
        <f>D25/C25</f>
        <v>0.32643954939162717</v>
      </c>
      <c r="F25" s="13">
        <v>389.82008</v>
      </c>
      <c r="G25" s="73">
        <f>D25-F25</f>
        <v>243.34206999999998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  <c r="F34" s="24">
        <f>F35+F36+F37+F38</f>
        <v>25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18.75">
      <c r="A38" s="43"/>
      <c r="B38" s="2" t="s">
        <v>35</v>
      </c>
      <c r="C38" s="49">
        <v>684.2</v>
      </c>
      <c r="D38" s="13"/>
      <c r="E38" s="38"/>
      <c r="F38" s="69"/>
    </row>
    <row r="39" spans="1:6" ht="37.5">
      <c r="A39" s="43"/>
      <c r="B39" s="2" t="s">
        <v>42</v>
      </c>
      <c r="C39" s="49">
        <v>2434.77281</v>
      </c>
      <c r="D39" s="13"/>
      <c r="E39" s="38">
        <f t="shared" si="1"/>
        <v>0</v>
      </c>
      <c r="F39" s="69"/>
    </row>
    <row r="40" spans="1:6" s="36" customFormat="1" ht="27.75" customHeight="1">
      <c r="A40" s="80" t="s">
        <v>43</v>
      </c>
      <c r="B40" s="81"/>
      <c r="C40" s="81"/>
      <c r="D40" s="81"/>
      <c r="E40" s="82"/>
      <c r="F40" s="71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172.6248</v>
      </c>
      <c r="E41" s="18">
        <f t="shared" si="1"/>
        <v>0.0370780507565542</v>
      </c>
      <c r="F41" s="42">
        <f>F42</f>
        <v>0</v>
      </c>
      <c r="G41" s="88"/>
      <c r="H41" s="88"/>
      <c r="I41" s="88"/>
      <c r="J41" s="88"/>
      <c r="K41" s="88"/>
    </row>
    <row r="42" spans="1:6" ht="18.75">
      <c r="A42" s="43" t="s">
        <v>11</v>
      </c>
      <c r="B42" s="47" t="s">
        <v>13</v>
      </c>
      <c r="C42" s="45">
        <f>C43+C44</f>
        <v>4655.714</v>
      </c>
      <c r="D42" s="45">
        <f>D43+D44</f>
        <v>172.6248</v>
      </c>
      <c r="E42" s="14">
        <f t="shared" si="1"/>
        <v>0.0370780507565542</v>
      </c>
      <c r="F42" s="45">
        <f>F43+F44</f>
        <v>0</v>
      </c>
    </row>
    <row r="43" spans="1:6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  <c r="F43" s="71"/>
    </row>
    <row r="44" spans="1:6" s="36" customFormat="1" ht="37.5">
      <c r="A44" s="50"/>
      <c r="B44" s="2" t="s">
        <v>27</v>
      </c>
      <c r="C44" s="51">
        <v>4151.363</v>
      </c>
      <c r="D44" s="46">
        <f>71.106+101.5188</f>
        <v>172.6248</v>
      </c>
      <c r="E44" s="14">
        <f t="shared" si="1"/>
        <v>0.04158268019443252</v>
      </c>
      <c r="F44" s="71"/>
    </row>
    <row r="45" spans="1:6" s="36" customFormat="1" ht="18.75" hidden="1">
      <c r="A45" s="50"/>
      <c r="B45" s="50"/>
      <c r="C45" s="50"/>
      <c r="D45" s="45">
        <f>D46+D47</f>
        <v>2344.62572</v>
      </c>
      <c r="E45" s="22" t="e">
        <f t="shared" si="1"/>
        <v>#DIV/0!</v>
      </c>
      <c r="F45" s="71"/>
    </row>
    <row r="46" spans="1:6" s="36" customFormat="1" ht="18.75" hidden="1">
      <c r="A46" s="50"/>
      <c r="B46" s="50"/>
      <c r="C46" s="50"/>
      <c r="D46" s="45">
        <f>D47+D48</f>
        <v>1172.31286</v>
      </c>
      <c r="E46" s="22" t="e">
        <f t="shared" si="1"/>
        <v>#DIV/0!</v>
      </c>
      <c r="F46" s="71"/>
    </row>
    <row r="47" spans="1:6" ht="18.75">
      <c r="A47" s="52"/>
      <c r="B47" s="53" t="s">
        <v>28</v>
      </c>
      <c r="C47" s="17">
        <f>C23+C41</f>
        <v>29413.780250000003</v>
      </c>
      <c r="D47" s="54">
        <f>D23+D41</f>
        <v>1172.31286</v>
      </c>
      <c r="E47" s="18">
        <f t="shared" si="1"/>
        <v>0.03985590597454742</v>
      </c>
      <c r="F47" s="54">
        <f>F41+F23</f>
        <v>684.35262</v>
      </c>
    </row>
    <row r="48" spans="1:5" ht="21" customHeight="1">
      <c r="A48" s="89" t="s">
        <v>29</v>
      </c>
      <c r="B48" s="89"/>
      <c r="C48" s="89"/>
      <c r="D48" s="55"/>
      <c r="E48" s="55"/>
    </row>
    <row r="49" spans="1:5" ht="18.75">
      <c r="A49" s="87" t="s">
        <v>30</v>
      </c>
      <c r="B49" s="87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5">
    <mergeCell ref="F4:F5"/>
    <mergeCell ref="A49:B49"/>
    <mergeCell ref="G23:K23"/>
    <mergeCell ref="A40:E40"/>
    <mergeCell ref="G41:K41"/>
    <mergeCell ref="A48:C48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2014-08-04T12:16:10Z</dcterms:modified>
  <cp:category/>
  <cp:version/>
  <cp:contentType/>
  <cp:contentStatus/>
</cp:coreProperties>
</file>